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/>
  </bookViews>
  <sheets>
    <sheet name="«Excalibur»" sheetId="9" r:id="rId1"/>
    <sheet name="«Rus brick»" sheetId="8" r:id="rId2"/>
    <sheet name="«Rus HUB»" sheetId="7" r:id="rId3"/>
    <sheet name="«Rus Axle»" sheetId="6" r:id="rId4"/>
    <sheet name="«Russian Roullette»" sheetId="5" r:id="rId5"/>
  </sheets>
  <definedNames>
    <definedName name="_FilterDatabase" localSheetId="4" hidden="1">'«Russian Roullette»'!$A$1:$R$3</definedName>
  </definedNames>
  <calcPr calcId="125725" refMode="R1C1"/>
</workbook>
</file>

<file path=xl/calcChain.xml><?xml version="1.0" encoding="utf-8"?>
<calcChain xmlns="http://schemas.openxmlformats.org/spreadsheetml/2006/main">
  <c r="R23" i="9"/>
  <c r="R20"/>
  <c r="R17"/>
  <c r="R16"/>
  <c r="R13"/>
  <c r="R10"/>
  <c r="R7"/>
  <c r="R6"/>
  <c r="R17" i="8"/>
  <c r="R14"/>
  <c r="R13"/>
  <c r="R10"/>
  <c r="R9"/>
  <c r="R6"/>
  <c r="R12" i="7"/>
  <c r="R9"/>
  <c r="R6"/>
  <c r="R28" i="6"/>
  <c r="R27"/>
  <c r="R24"/>
  <c r="R21"/>
  <c r="R18"/>
  <c r="R15"/>
  <c r="R12"/>
  <c r="R11"/>
  <c r="R10"/>
  <c r="R7"/>
  <c r="R6"/>
  <c r="R23" i="5"/>
  <c r="R20"/>
  <c r="R19"/>
  <c r="R16"/>
  <c r="R13"/>
  <c r="R12"/>
  <c r="R9"/>
  <c r="R6"/>
</calcChain>
</file>

<file path=xl/sharedStrings.xml><?xml version="1.0" encoding="utf-8"?>
<sst xmlns="http://schemas.openxmlformats.org/spreadsheetml/2006/main" count="592" uniqueCount="216">
  <si>
    <t>Name</t>
  </si>
  <si>
    <t>Team</t>
  </si>
  <si>
    <t>Coach</t>
  </si>
  <si>
    <t>Body
weight</t>
  </si>
  <si>
    <t>Age Categoty
Bith date/Age</t>
  </si>
  <si>
    <t>Total</t>
  </si>
  <si>
    <t>Gloss</t>
  </si>
  <si>
    <t>Town/Country</t>
  </si>
  <si>
    <t>Armlift</t>
  </si>
  <si>
    <t>Body Weight Category  80</t>
  </si>
  <si>
    <t>Dellohov Dyulustan</t>
  </si>
  <si>
    <t>1. Dellohov Dyulustan</t>
  </si>
  <si>
    <t>Open (02.12.1996)/23</t>
  </si>
  <si>
    <t>76,70</t>
  </si>
  <si>
    <t>Lichno</t>
  </si>
  <si>
    <t>RUS/Mirnyy</t>
  </si>
  <si>
    <t>40,5</t>
  </si>
  <si>
    <t>50,5</t>
  </si>
  <si>
    <t>60,5</t>
  </si>
  <si>
    <t>Body Weight Category  90</t>
  </si>
  <si>
    <t>Lazarev Artem</t>
  </si>
  <si>
    <t>-. Lazarev Artem</t>
  </si>
  <si>
    <t>Open (12.04.1991)/28</t>
  </si>
  <si>
    <t>86,50</t>
  </si>
  <si>
    <t>BLR/Belarus</t>
  </si>
  <si>
    <t>53,0</t>
  </si>
  <si>
    <t>Body Weight Category  100</t>
  </si>
  <si>
    <t>Belov Sergey</t>
  </si>
  <si>
    <t>1. Belov Sergey</t>
  </si>
  <si>
    <t>Master 40+ (15.05.1973)/46</t>
  </si>
  <si>
    <t>94,10</t>
  </si>
  <si>
    <t>RUS/Troitsk</t>
  </si>
  <si>
    <t>63,0</t>
  </si>
  <si>
    <t>73,0</t>
  </si>
  <si>
    <t>75,5</t>
  </si>
  <si>
    <t>Kananian Abdolmajid</t>
  </si>
  <si>
    <t>2. Kananian Abdolmajid</t>
  </si>
  <si>
    <t>Master 40+ (23.09.1978)/41</t>
  </si>
  <si>
    <t>97,10</t>
  </si>
  <si>
    <t>Iran</t>
  </si>
  <si>
    <t>IRN/Iran</t>
  </si>
  <si>
    <t>30,5</t>
  </si>
  <si>
    <t>70,5</t>
  </si>
  <si>
    <t>Body Weight Category  110</t>
  </si>
  <si>
    <t>Seifouri Hossein</t>
  </si>
  <si>
    <t>1. Seifouri Hossein</t>
  </si>
  <si>
    <t>Open (06.09.1982)/37</t>
  </si>
  <si>
    <t>107,30</t>
  </si>
  <si>
    <t>Body Weight Category  125</t>
  </si>
  <si>
    <t>Petrov Danil</t>
  </si>
  <si>
    <t>1. Petrov Danil</t>
  </si>
  <si>
    <t>Open (19.12.1980)/38</t>
  </si>
  <si>
    <t>115,30</t>
  </si>
  <si>
    <t>Omskaya</t>
  </si>
  <si>
    <t>RUS/Omsk</t>
  </si>
  <si>
    <t>83,0</t>
  </si>
  <si>
    <t>85,5</t>
  </si>
  <si>
    <t>88,0</t>
  </si>
  <si>
    <t>Lukyanov Sergey</t>
  </si>
  <si>
    <t>1. Lukyanov Sergey</t>
  </si>
  <si>
    <t>Master 40+ (25.10.1955)/64</t>
  </si>
  <si>
    <t>121,00</t>
  </si>
  <si>
    <t>RUS/Moskva</t>
  </si>
  <si>
    <t>65,5</t>
  </si>
  <si>
    <t>Body Weight Category  125+</t>
  </si>
  <si>
    <t>Ivanov Evgeniy</t>
  </si>
  <si>
    <t>1. Ivanov Evgeniy</t>
  </si>
  <si>
    <t>Open (13.06.1973)/46</t>
  </si>
  <si>
    <t>133,70</t>
  </si>
  <si>
    <t>RUS/Yakutsk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</si>
  <si>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</si>
  <si>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</si>
  <si>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</si>
  <si>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</si>
  <si>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</si>
  <si>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</si>
  <si>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</si>
  <si>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Man</t>
  </si>
  <si>
    <t>Open</t>
  </si>
  <si>
    <t>Age class</t>
  </si>
  <si>
    <t>WC</t>
  </si>
  <si>
    <t>125</t>
  </si>
  <si>
    <t>47,5252</t>
  </si>
  <si>
    <t>125+</t>
  </si>
  <si>
    <t>45,8921</t>
  </si>
  <si>
    <t>110</t>
  </si>
  <si>
    <t>34,2823</t>
  </si>
  <si>
    <t>80</t>
  </si>
  <si>
    <t>34,2062</t>
  </si>
  <si>
    <t>Master</t>
  </si>
  <si>
    <t>Master 40+</t>
  </si>
  <si>
    <t>48,2400</t>
  </si>
  <si>
    <t>100</t>
  </si>
  <si>
    <t>46,5991</t>
  </si>
  <si>
    <t>35,9817</t>
  </si>
  <si>
    <t>Body Weight Category  70</t>
  </si>
  <si>
    <t>Umerenkov Daniil</t>
  </si>
  <si>
    <t>1. Umerenkov Daniil</t>
  </si>
  <si>
    <t>Junior (01.03.2004)/15</t>
  </si>
  <si>
    <t>70,00</t>
  </si>
  <si>
    <t>RUS/Kursk</t>
  </si>
  <si>
    <t>100,0</t>
  </si>
  <si>
    <t>120,0</t>
  </si>
  <si>
    <t>130,0</t>
  </si>
  <si>
    <t>Open (01.03.2004)/15</t>
  </si>
  <si>
    <t>-. Melnikov Dmitriy</t>
  </si>
  <si>
    <t>Open (18.04.1974)/45</t>
  </si>
  <si>
    <t>79,60</t>
  </si>
  <si>
    <t>UKR/Dnepr</t>
  </si>
  <si>
    <t>135,0</t>
  </si>
  <si>
    <t>Master 40+ (18.04.1974)/45</t>
  </si>
  <si>
    <t>Kuliev Rafael</t>
  </si>
  <si>
    <t>1. Kuliev Rafael</t>
  </si>
  <si>
    <t>Open (13.09.1993)/26</t>
  </si>
  <si>
    <t>83,10</t>
  </si>
  <si>
    <t>RUS/Ulan-Ude</t>
  </si>
  <si>
    <t>140,0</t>
  </si>
  <si>
    <t>150,0</t>
  </si>
  <si>
    <t>160,0</t>
  </si>
  <si>
    <t>170,0</t>
  </si>
  <si>
    <t>Abbasi Mohammadhossein</t>
  </si>
  <si>
    <t>1. Abbasi Mohammadhossein</t>
  </si>
  <si>
    <t>Open (22.12.1979)/39</t>
  </si>
  <si>
    <t>95,50</t>
  </si>
  <si>
    <t>185,0</t>
  </si>
  <si>
    <t>195,0</t>
  </si>
  <si>
    <t>200,0</t>
  </si>
  <si>
    <t>Master 40+ (13.06.1973)/46</t>
  </si>
  <si>
    <t>Junior</t>
  </si>
  <si>
    <t>70</t>
  </si>
  <si>
    <t>87,1500</t>
  </si>
  <si>
    <t>104,6663</t>
  </si>
  <si>
    <t>90</t>
  </si>
  <si>
    <t>102,6560</t>
  </si>
  <si>
    <t>94,4945</t>
  </si>
  <si>
    <t>83,0830</t>
  </si>
  <si>
    <t>81,2820</t>
  </si>
  <si>
    <t>67,9980</t>
  </si>
  <si>
    <t>111,7836</t>
  </si>
  <si>
    <t>81,50</t>
  </si>
  <si>
    <t>17,5</t>
  </si>
  <si>
    <t>22,5</t>
  </si>
  <si>
    <t>27,5</t>
  </si>
  <si>
    <t>30,0</t>
  </si>
  <si>
    <t>Groshkov Yuriy</t>
  </si>
  <si>
    <t>1. Groshkov Yuriy</t>
  </si>
  <si>
    <t>Open (31.07.1985)/34</t>
  </si>
  <si>
    <t>92,00</t>
  </si>
  <si>
    <t>Megalift</t>
  </si>
  <si>
    <t>20,0</t>
  </si>
  <si>
    <t>25,0</t>
  </si>
  <si>
    <t>32,5</t>
  </si>
  <si>
    <t>Kolmakov Yuriy</t>
  </si>
  <si>
    <t>1. Kolmakov Yuriy</t>
  </si>
  <si>
    <t>Open (06.05.1983)/36</t>
  </si>
  <si>
    <t>129,60</t>
  </si>
  <si>
    <t>35,0</t>
  </si>
  <si>
    <t>37,5</t>
  </si>
  <si>
    <t>18,9248</t>
  </si>
  <si>
    <t>18,1410</t>
  </si>
  <si>
    <t>17,8681</t>
  </si>
  <si>
    <t>Mikhaylov Vladimir</t>
  </si>
  <si>
    <t>1. Mikhaylov Vladimir</t>
  </si>
  <si>
    <t>Open (13.12.1994)/25</t>
  </si>
  <si>
    <t>79,50</t>
  </si>
  <si>
    <t>21,5</t>
  </si>
  <si>
    <t>39,0</t>
  </si>
  <si>
    <t>59,0</t>
  </si>
  <si>
    <t>49,0</t>
  </si>
  <si>
    <t>64,0</t>
  </si>
  <si>
    <t>74,0</t>
  </si>
  <si>
    <t>84,0</t>
  </si>
  <si>
    <t>Lebedev Aleksandr</t>
  </si>
  <si>
    <t>1. Lebedev Aleksandr</t>
  </si>
  <si>
    <t>Master 40+ (20.12.1972)/46</t>
  </si>
  <si>
    <t>86,40</t>
  </si>
  <si>
    <t>54,0</t>
  </si>
  <si>
    <t>86,5</t>
  </si>
  <si>
    <t>53,8944</t>
  </si>
  <si>
    <t>45,0870</t>
  </si>
  <si>
    <t>35,5744</t>
  </si>
  <si>
    <t>25,7634</t>
  </si>
  <si>
    <t>49,5017</t>
  </si>
  <si>
    <t>39,0704</t>
  </si>
  <si>
    <t>70,0</t>
  </si>
  <si>
    <t>80,0</t>
  </si>
  <si>
    <t>40,0</t>
  </si>
  <si>
    <t>60,0</t>
  </si>
  <si>
    <t>1. Lazarev Artem</t>
  </si>
  <si>
    <t>Efimovskiy Vladislav</t>
  </si>
  <si>
    <t>1. Efimovskiy Vladislav</t>
  </si>
  <si>
    <t>Open (06.04.1982)/37</t>
  </si>
  <si>
    <t>92,50</t>
  </si>
  <si>
    <t>RUS/Sankt-Peterburg</t>
  </si>
  <si>
    <t>90,0</t>
  </si>
  <si>
    <t>95,0</t>
  </si>
  <si>
    <t>Mardonov Ruslan</t>
  </si>
  <si>
    <t>1. Mardonov Ruslan</t>
  </si>
  <si>
    <t>Master 40+ (23.06.1978)/41</t>
  </si>
  <si>
    <t>95,80</t>
  </si>
  <si>
    <t>RUS/Balashikha</t>
  </si>
  <si>
    <t>50,0</t>
  </si>
  <si>
    <t>85,0</t>
  </si>
  <si>
    <t>75,0</t>
  </si>
  <si>
    <t>50,8375</t>
  </si>
  <si>
    <t>54,2655</t>
  </si>
  <si>
    <t>48,3075</t>
  </si>
  <si>
    <t>39,6360</t>
  </si>
  <si>
    <t>25,0380</t>
  </si>
  <si>
    <t>59,8016</t>
  </si>
  <si>
    <t>47,8780</t>
  </si>
  <si>
    <t>WORLD CUP WAA
«Russian Roullette»
Moscow December 13 - 15, 2019</t>
  </si>
  <si>
    <t>WORLD CUP WAA
«Russian Axle»
Moscow December 13 - 15, 2019</t>
  </si>
  <si>
    <t>WORLD CUP WAA
«Russian HUB»
Moscow December 13 - 15, 2019</t>
  </si>
  <si>
    <t>WORLD CUP WAA
«Russian brick»
Moscow December 13 - 15, 2019</t>
  </si>
  <si>
    <t>WORLD CUP WAA
«Excalibur»
Moscow December 13 - 15, 2019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</si>
</sst>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0" fillId="0" borderId="18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49" fontId="7" fillId="0" borderId="19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49" fontId="7" fillId="0" borderId="20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>
      <selection sqref="A1:S2"/>
    </sheetView>
  </sheetViews>
  <sheetFormatPr defaultRowHeight="12.75"/>
  <cols>
    <col min="1" max="1" width="30.28515625" style="4" bestFit="1" customWidth="1"/>
    <col min="2" max="2" width="24.28515625" style="3" bestFit="1" customWidth="1"/>
    <col min="3" max="3" width="7.7109375" style="3" bestFit="1" customWidth="1"/>
    <col min="4" max="4" width="17.28515625" style="6" bestFit="1" customWidth="1"/>
    <col min="5" max="5" width="19.140625" style="6" bestFit="1" customWidth="1"/>
    <col min="6" max="7" width="4.5703125" style="3" bestFit="1" customWidth="1"/>
    <col min="8" max="8" width="5.5703125" style="3" bestFit="1" customWidth="1"/>
    <col min="9" max="10" width="4.5703125" style="3" bestFit="1" customWidth="1"/>
    <col min="11" max="14" width="2.140625" style="3" bestFit="1" customWidth="1"/>
    <col min="15" max="17" width="3.28515625" style="3" bestFit="1" customWidth="1"/>
    <col min="18" max="18" width="6.140625" style="4" bestFit="1" customWidth="1"/>
    <col min="19" max="19" width="7.42578125" style="6" bestFit="1" customWidth="1"/>
    <col min="20" max="16384" width="9.140625" style="1"/>
  </cols>
  <sheetData>
    <row r="1" spans="1:19" ht="29.1" customHeight="1">
      <c r="A1" s="32" t="s">
        <v>215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</row>
    <row r="2" spans="1:19" ht="62.1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</row>
    <row r="3" spans="1:19" s="5" customFormat="1" ht="12.75" customHeight="1">
      <c r="A3" s="38" t="s">
        <v>0</v>
      </c>
      <c r="B3" s="40" t="s">
        <v>4</v>
      </c>
      <c r="C3" s="40" t="s">
        <v>3</v>
      </c>
      <c r="D3" s="42" t="s">
        <v>1</v>
      </c>
      <c r="E3" s="43" t="s">
        <v>7</v>
      </c>
      <c r="F3" s="45" t="s">
        <v>8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48" t="s">
        <v>5</v>
      </c>
      <c r="S3" s="51" t="s">
        <v>2</v>
      </c>
    </row>
    <row r="4" spans="1:19" s="5" customFormat="1" ht="23.25" customHeight="1" thickBot="1">
      <c r="A4" s="39"/>
      <c r="B4" s="41"/>
      <c r="C4" s="41"/>
      <c r="D4" s="41"/>
      <c r="E4" s="44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49"/>
      <c r="S4" s="52"/>
    </row>
    <row r="5" spans="1:19" s="3" customFormat="1" ht="15">
      <c r="A5" s="53" t="s">
        <v>95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6"/>
    </row>
    <row r="6" spans="1:19" s="3" customFormat="1">
      <c r="A6" s="13" t="s">
        <v>97</v>
      </c>
      <c r="B6" s="11" t="s">
        <v>98</v>
      </c>
      <c r="C6" s="11" t="s">
        <v>99</v>
      </c>
      <c r="D6" s="14" t="s">
        <v>14</v>
      </c>
      <c r="E6" s="14" t="s">
        <v>100</v>
      </c>
      <c r="F6" s="11" t="s">
        <v>184</v>
      </c>
      <c r="G6" s="15" t="s">
        <v>185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3" t="str">
        <f>"70,0"</f>
        <v>70,0</v>
      </c>
      <c r="S6" s="14"/>
    </row>
    <row r="7" spans="1:19" s="3" customFormat="1">
      <c r="A7" s="16" t="s">
        <v>97</v>
      </c>
      <c r="B7" s="12" t="s">
        <v>104</v>
      </c>
      <c r="C7" s="12" t="s">
        <v>99</v>
      </c>
      <c r="D7" s="17" t="s">
        <v>14</v>
      </c>
      <c r="E7" s="17" t="s">
        <v>100</v>
      </c>
      <c r="F7" s="12" t="s">
        <v>184</v>
      </c>
      <c r="G7" s="18" t="s">
        <v>185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6" t="str">
        <f>"70,0"</f>
        <v>70,0</v>
      </c>
      <c r="S7" s="17"/>
    </row>
    <row r="9" spans="1:19" ht="15">
      <c r="A9" s="50" t="s">
        <v>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9">
      <c r="A10" s="7" t="s">
        <v>162</v>
      </c>
      <c r="B10" s="8" t="s">
        <v>163</v>
      </c>
      <c r="C10" s="8" t="s">
        <v>164</v>
      </c>
      <c r="D10" s="9" t="s">
        <v>14</v>
      </c>
      <c r="E10" s="9" t="s">
        <v>15</v>
      </c>
      <c r="F10" s="8" t="s">
        <v>186</v>
      </c>
      <c r="G10" s="8" t="s">
        <v>187</v>
      </c>
      <c r="H10" s="10" t="s">
        <v>184</v>
      </c>
      <c r="I10" s="10"/>
      <c r="J10" s="10"/>
      <c r="K10" s="10"/>
      <c r="L10" s="10"/>
      <c r="M10" s="10"/>
      <c r="N10" s="10"/>
      <c r="O10" s="10"/>
      <c r="P10" s="10"/>
      <c r="Q10" s="10"/>
      <c r="R10" s="7" t="str">
        <f>"60,0"</f>
        <v>60,0</v>
      </c>
      <c r="S10" s="9"/>
    </row>
    <row r="12" spans="1:19" ht="15">
      <c r="A12" s="50" t="s">
        <v>19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9">
      <c r="A13" s="7" t="s">
        <v>188</v>
      </c>
      <c r="B13" s="8" t="s">
        <v>22</v>
      </c>
      <c r="C13" s="8" t="s">
        <v>23</v>
      </c>
      <c r="D13" s="9" t="s">
        <v>14</v>
      </c>
      <c r="E13" s="9" t="s">
        <v>24</v>
      </c>
      <c r="F13" s="8" t="s">
        <v>141</v>
      </c>
      <c r="G13" s="8" t="s">
        <v>186</v>
      </c>
      <c r="H13" s="10" t="s">
        <v>187</v>
      </c>
      <c r="I13" s="10"/>
      <c r="J13" s="10"/>
      <c r="K13" s="10"/>
      <c r="L13" s="10"/>
      <c r="M13" s="10"/>
      <c r="N13" s="10"/>
      <c r="O13" s="10"/>
      <c r="P13" s="10"/>
      <c r="Q13" s="10"/>
      <c r="R13" s="7" t="str">
        <f>"40,0"</f>
        <v>40,0</v>
      </c>
      <c r="S13" s="9"/>
    </row>
    <row r="15" spans="1:19" ht="15">
      <c r="A15" s="50" t="s">
        <v>26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9">
      <c r="A16" s="13" t="s">
        <v>190</v>
      </c>
      <c r="B16" s="11" t="s">
        <v>191</v>
      </c>
      <c r="C16" s="11" t="s">
        <v>192</v>
      </c>
      <c r="D16" s="14" t="s">
        <v>14</v>
      </c>
      <c r="E16" s="14" t="s">
        <v>193</v>
      </c>
      <c r="F16" s="11" t="s">
        <v>184</v>
      </c>
      <c r="G16" s="11" t="s">
        <v>185</v>
      </c>
      <c r="H16" s="11" t="s">
        <v>194</v>
      </c>
      <c r="I16" s="15" t="s">
        <v>195</v>
      </c>
      <c r="J16" s="15"/>
      <c r="K16" s="15"/>
      <c r="L16" s="15"/>
      <c r="M16" s="15"/>
      <c r="N16" s="15"/>
      <c r="O16" s="15"/>
      <c r="P16" s="15"/>
      <c r="Q16" s="15"/>
      <c r="R16" s="13" t="str">
        <f>"90,0"</f>
        <v>90,0</v>
      </c>
      <c r="S16" s="14"/>
    </row>
    <row r="17" spans="1:19">
      <c r="A17" s="16" t="s">
        <v>197</v>
      </c>
      <c r="B17" s="12" t="s">
        <v>198</v>
      </c>
      <c r="C17" s="12" t="s">
        <v>199</v>
      </c>
      <c r="D17" s="17" t="s">
        <v>14</v>
      </c>
      <c r="E17" s="17" t="s">
        <v>200</v>
      </c>
      <c r="F17" s="12" t="s">
        <v>201</v>
      </c>
      <c r="G17" s="12" t="s">
        <v>187</v>
      </c>
      <c r="H17" s="12" t="s">
        <v>184</v>
      </c>
      <c r="I17" s="12" t="s">
        <v>185</v>
      </c>
      <c r="J17" s="18" t="s">
        <v>202</v>
      </c>
      <c r="K17" s="18"/>
      <c r="L17" s="18"/>
      <c r="M17" s="18"/>
      <c r="N17" s="18"/>
      <c r="O17" s="18"/>
      <c r="P17" s="18"/>
      <c r="Q17" s="18"/>
      <c r="R17" s="16" t="str">
        <f>"80,0"</f>
        <v>80,0</v>
      </c>
      <c r="S17" s="17"/>
    </row>
    <row r="19" spans="1:19" ht="15">
      <c r="A19" s="50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9">
      <c r="A20" s="7" t="s">
        <v>59</v>
      </c>
      <c r="B20" s="8" t="s">
        <v>60</v>
      </c>
      <c r="C20" s="8" t="s">
        <v>61</v>
      </c>
      <c r="D20" s="9" t="s">
        <v>14</v>
      </c>
      <c r="E20" s="9" t="s">
        <v>62</v>
      </c>
      <c r="F20" s="8" t="s">
        <v>203</v>
      </c>
      <c r="G20" s="10" t="s">
        <v>202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7" t="str">
        <f>"75,0"</f>
        <v>75,0</v>
      </c>
      <c r="S20" s="9"/>
    </row>
    <row r="22" spans="1:19" ht="15">
      <c r="A22" s="50" t="s">
        <v>64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9">
      <c r="A23" s="7" t="s">
        <v>66</v>
      </c>
      <c r="B23" s="8" t="s">
        <v>67</v>
      </c>
      <c r="C23" s="8" t="s">
        <v>68</v>
      </c>
      <c r="D23" s="9" t="s">
        <v>14</v>
      </c>
      <c r="E23" s="9" t="s">
        <v>69</v>
      </c>
      <c r="F23" s="8" t="s">
        <v>185</v>
      </c>
      <c r="G23" s="8" t="s">
        <v>194</v>
      </c>
      <c r="H23" s="10" t="s">
        <v>101</v>
      </c>
      <c r="I23" s="10"/>
      <c r="J23" s="10"/>
      <c r="K23" s="10"/>
      <c r="L23" s="10"/>
      <c r="M23" s="10"/>
      <c r="N23" s="10"/>
      <c r="O23" s="10"/>
      <c r="P23" s="10"/>
      <c r="Q23" s="10"/>
      <c r="R23" s="7" t="str">
        <f>"90,0"</f>
        <v>90,0</v>
      </c>
      <c r="S23" s="9"/>
    </row>
    <row r="25" spans="1:19" ht="15">
      <c r="D25" s="19" t="s">
        <v>70</v>
      </c>
    </row>
    <row r="26" spans="1:19" ht="15">
      <c r="D26" s="19" t="s">
        <v>71</v>
      </c>
    </row>
    <row r="27" spans="1:19" ht="15">
      <c r="D27" s="19" t="s">
        <v>72</v>
      </c>
    </row>
    <row r="28" spans="1:19">
      <c r="D28" s="6" t="s">
        <v>73</v>
      </c>
    </row>
    <row r="29" spans="1:19">
      <c r="D29" s="6" t="s">
        <v>74</v>
      </c>
    </row>
    <row r="30" spans="1:19">
      <c r="D30" s="6" t="s">
        <v>75</v>
      </c>
    </row>
    <row r="33" spans="1:4" ht="18">
      <c r="A33" s="20" t="s">
        <v>76</v>
      </c>
      <c r="B33" s="21"/>
    </row>
    <row r="34" spans="1:4" ht="15">
      <c r="A34" s="22" t="s">
        <v>77</v>
      </c>
      <c r="B34" s="23"/>
    </row>
    <row r="35" spans="1:4" ht="14.25">
      <c r="A35" s="25"/>
      <c r="B35" s="26" t="s">
        <v>128</v>
      </c>
    </row>
    <row r="36" spans="1:4" ht="15">
      <c r="A36" s="27" t="s">
        <v>0</v>
      </c>
      <c r="B36" s="27" t="s">
        <v>79</v>
      </c>
      <c r="C36" s="27" t="s">
        <v>80</v>
      </c>
      <c r="D36" s="27" t="s">
        <v>6</v>
      </c>
    </row>
    <row r="37" spans="1:4">
      <c r="A37" s="24" t="s">
        <v>96</v>
      </c>
      <c r="B37" s="3" t="s">
        <v>128</v>
      </c>
      <c r="C37" s="3" t="s">
        <v>129</v>
      </c>
      <c r="D37" s="4" t="s">
        <v>204</v>
      </c>
    </row>
    <row r="39" spans="1:4" ht="14.25">
      <c r="A39" s="25"/>
      <c r="B39" s="26" t="s">
        <v>78</v>
      </c>
    </row>
    <row r="40" spans="1:4" ht="15">
      <c r="A40" s="27" t="s">
        <v>0</v>
      </c>
      <c r="B40" s="27" t="s">
        <v>79</v>
      </c>
      <c r="C40" s="27" t="s">
        <v>80</v>
      </c>
      <c r="D40" s="27" t="s">
        <v>6</v>
      </c>
    </row>
    <row r="41" spans="1:4">
      <c r="A41" s="24" t="s">
        <v>189</v>
      </c>
      <c r="B41" s="3" t="s">
        <v>78</v>
      </c>
      <c r="C41" s="3" t="s">
        <v>92</v>
      </c>
      <c r="D41" s="4" t="s">
        <v>205</v>
      </c>
    </row>
    <row r="42" spans="1:4">
      <c r="A42" s="24" t="s">
        <v>96</v>
      </c>
      <c r="B42" s="3" t="s">
        <v>78</v>
      </c>
      <c r="C42" s="3" t="s">
        <v>129</v>
      </c>
      <c r="D42" s="4" t="s">
        <v>204</v>
      </c>
    </row>
    <row r="43" spans="1:4">
      <c r="A43" s="24" t="s">
        <v>65</v>
      </c>
      <c r="B43" s="3" t="s">
        <v>78</v>
      </c>
      <c r="C43" s="3" t="s">
        <v>83</v>
      </c>
      <c r="D43" s="4" t="s">
        <v>206</v>
      </c>
    </row>
    <row r="44" spans="1:4">
      <c r="A44" s="24" t="s">
        <v>161</v>
      </c>
      <c r="B44" s="3" t="s">
        <v>78</v>
      </c>
      <c r="C44" s="3" t="s">
        <v>87</v>
      </c>
      <c r="D44" s="4" t="s">
        <v>207</v>
      </c>
    </row>
    <row r="45" spans="1:4">
      <c r="A45" s="24" t="s">
        <v>20</v>
      </c>
      <c r="B45" s="3" t="s">
        <v>78</v>
      </c>
      <c r="C45" s="3" t="s">
        <v>132</v>
      </c>
      <c r="D45" s="4" t="s">
        <v>208</v>
      </c>
    </row>
    <row r="47" spans="1:4" ht="14.25">
      <c r="A47" s="25"/>
      <c r="B47" s="26" t="s">
        <v>89</v>
      </c>
    </row>
    <row r="48" spans="1:4" ht="15">
      <c r="A48" s="27" t="s">
        <v>0</v>
      </c>
      <c r="B48" s="27" t="s">
        <v>79</v>
      </c>
      <c r="C48" s="27" t="s">
        <v>80</v>
      </c>
      <c r="D48" s="27" t="s">
        <v>6</v>
      </c>
    </row>
    <row r="49" spans="1:4">
      <c r="A49" s="24" t="s">
        <v>58</v>
      </c>
      <c r="B49" s="3" t="s">
        <v>90</v>
      </c>
      <c r="C49" s="3" t="s">
        <v>81</v>
      </c>
      <c r="D49" s="4" t="s">
        <v>209</v>
      </c>
    </row>
    <row r="50" spans="1:4">
      <c r="A50" s="24" t="s">
        <v>196</v>
      </c>
      <c r="B50" s="3" t="s">
        <v>90</v>
      </c>
      <c r="C50" s="3" t="s">
        <v>92</v>
      </c>
      <c r="D50" s="4" t="s">
        <v>210</v>
      </c>
    </row>
  </sheetData>
  <mergeCells count="15">
    <mergeCell ref="A22:R22"/>
    <mergeCell ref="S3:S4"/>
    <mergeCell ref="A5:R5"/>
    <mergeCell ref="A9:R9"/>
    <mergeCell ref="A12:R12"/>
    <mergeCell ref="A15:R15"/>
    <mergeCell ref="A19:R19"/>
    <mergeCell ref="A1:S2"/>
    <mergeCell ref="A3:A4"/>
    <mergeCell ref="B3:B4"/>
    <mergeCell ref="C3:C4"/>
    <mergeCell ref="D3:D4"/>
    <mergeCell ref="E3:E4"/>
    <mergeCell ref="F3:Q3"/>
    <mergeCell ref="R3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workbookViewId="0">
      <selection sqref="A1:S2"/>
    </sheetView>
  </sheetViews>
  <sheetFormatPr defaultRowHeight="12.75"/>
  <cols>
    <col min="1" max="1" width="30.28515625" style="4" bestFit="1" customWidth="1"/>
    <col min="2" max="2" width="24.28515625" style="3" bestFit="1" customWidth="1"/>
    <col min="3" max="3" width="7.7109375" style="3" bestFit="1" customWidth="1"/>
    <col min="4" max="4" width="17.28515625" style="6" bestFit="1" customWidth="1"/>
    <col min="5" max="5" width="15.28515625" style="6" bestFit="1" customWidth="1"/>
    <col min="6" max="9" width="4.5703125" style="3" bestFit="1" customWidth="1"/>
    <col min="10" max="14" width="2.140625" style="3" bestFit="1" customWidth="1"/>
    <col min="15" max="17" width="3.28515625" style="3" bestFit="1" customWidth="1"/>
    <col min="18" max="18" width="6.140625" style="4" bestFit="1" customWidth="1"/>
    <col min="19" max="19" width="7.42578125" style="6" bestFit="1" customWidth="1"/>
    <col min="20" max="16384" width="9.140625" style="1"/>
  </cols>
  <sheetData>
    <row r="1" spans="1:19" ht="29.1" customHeight="1">
      <c r="A1" s="32" t="s">
        <v>214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</row>
    <row r="2" spans="1:19" ht="62.1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</row>
    <row r="3" spans="1:19" s="5" customFormat="1" ht="12.75" customHeight="1">
      <c r="A3" s="38" t="s">
        <v>0</v>
      </c>
      <c r="B3" s="40" t="s">
        <v>4</v>
      </c>
      <c r="C3" s="40" t="s">
        <v>3</v>
      </c>
      <c r="D3" s="42" t="s">
        <v>1</v>
      </c>
      <c r="E3" s="43" t="s">
        <v>7</v>
      </c>
      <c r="F3" s="45" t="s">
        <v>8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48" t="s">
        <v>5</v>
      </c>
      <c r="S3" s="51" t="s">
        <v>2</v>
      </c>
    </row>
    <row r="4" spans="1:19" s="5" customFormat="1" ht="23.25" customHeight="1" thickBot="1">
      <c r="A4" s="39"/>
      <c r="B4" s="41"/>
      <c r="C4" s="41"/>
      <c r="D4" s="41"/>
      <c r="E4" s="44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49"/>
      <c r="S4" s="52"/>
    </row>
    <row r="5" spans="1:19" s="3" customFormat="1" ht="15">
      <c r="A5" s="53" t="s">
        <v>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6"/>
    </row>
    <row r="6" spans="1:19" s="3" customFormat="1">
      <c r="A6" s="7" t="s">
        <v>162</v>
      </c>
      <c r="B6" s="8" t="s">
        <v>163</v>
      </c>
      <c r="C6" s="8" t="s">
        <v>164</v>
      </c>
      <c r="D6" s="9" t="s">
        <v>14</v>
      </c>
      <c r="E6" s="9" t="s">
        <v>15</v>
      </c>
      <c r="F6" s="8" t="s">
        <v>165</v>
      </c>
      <c r="G6" s="8" t="s">
        <v>166</v>
      </c>
      <c r="H6" s="10" t="s">
        <v>167</v>
      </c>
      <c r="I6" s="10"/>
      <c r="J6" s="10"/>
      <c r="K6" s="10"/>
      <c r="L6" s="10"/>
      <c r="M6" s="10"/>
      <c r="N6" s="10"/>
      <c r="O6" s="10"/>
      <c r="P6" s="10"/>
      <c r="Q6" s="10"/>
      <c r="R6" s="7" t="str">
        <f>"39,0"</f>
        <v>39,0</v>
      </c>
      <c r="S6" s="9"/>
    </row>
    <row r="7" spans="1:19" s="3" customFormat="1">
      <c r="A7" s="4"/>
      <c r="D7" s="6"/>
      <c r="E7" s="6"/>
      <c r="R7" s="4"/>
      <c r="S7" s="6"/>
    </row>
    <row r="8" spans="1:19" ht="15">
      <c r="A8" s="50" t="s">
        <v>19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9">
      <c r="A9" s="13" t="s">
        <v>112</v>
      </c>
      <c r="B9" s="11" t="s">
        <v>113</v>
      </c>
      <c r="C9" s="11" t="s">
        <v>114</v>
      </c>
      <c r="D9" s="14" t="s">
        <v>14</v>
      </c>
      <c r="E9" s="14" t="s">
        <v>115</v>
      </c>
      <c r="F9" s="11" t="s">
        <v>168</v>
      </c>
      <c r="G9" s="11" t="s">
        <v>169</v>
      </c>
      <c r="H9" s="11" t="s">
        <v>170</v>
      </c>
      <c r="I9" s="11" t="s">
        <v>171</v>
      </c>
      <c r="J9" s="15"/>
      <c r="K9" s="15"/>
      <c r="L9" s="15"/>
      <c r="M9" s="15"/>
      <c r="N9" s="15"/>
      <c r="O9" s="15"/>
      <c r="P9" s="15"/>
      <c r="Q9" s="15"/>
      <c r="R9" s="13" t="str">
        <f>"84,0"</f>
        <v>84,0</v>
      </c>
      <c r="S9" s="14"/>
    </row>
    <row r="10" spans="1:19">
      <c r="A10" s="16" t="s">
        <v>173</v>
      </c>
      <c r="B10" s="12" t="s">
        <v>174</v>
      </c>
      <c r="C10" s="12" t="s">
        <v>175</v>
      </c>
      <c r="D10" s="17" t="s">
        <v>14</v>
      </c>
      <c r="E10" s="17" t="s">
        <v>62</v>
      </c>
      <c r="F10" s="12" t="s">
        <v>176</v>
      </c>
      <c r="G10" s="12" t="s">
        <v>169</v>
      </c>
      <c r="H10" s="12" t="s">
        <v>170</v>
      </c>
      <c r="I10" s="18" t="s">
        <v>171</v>
      </c>
      <c r="J10" s="18"/>
      <c r="K10" s="18"/>
      <c r="L10" s="18"/>
      <c r="M10" s="18"/>
      <c r="N10" s="18"/>
      <c r="O10" s="18"/>
      <c r="P10" s="18"/>
      <c r="Q10" s="18"/>
      <c r="R10" s="16" t="str">
        <f>"74,0"</f>
        <v>74,0</v>
      </c>
      <c r="S10" s="17"/>
    </row>
    <row r="12" spans="1:19" ht="15">
      <c r="A12" s="50" t="s">
        <v>48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9">
      <c r="A13" s="13" t="s">
        <v>50</v>
      </c>
      <c r="B13" s="11" t="s">
        <v>51</v>
      </c>
      <c r="C13" s="11" t="s">
        <v>52</v>
      </c>
      <c r="D13" s="14" t="s">
        <v>53</v>
      </c>
      <c r="E13" s="14" t="s">
        <v>54</v>
      </c>
      <c r="F13" s="11" t="s">
        <v>169</v>
      </c>
      <c r="G13" s="15" t="s">
        <v>170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3" t="str">
        <f>"64,0"</f>
        <v>64,0</v>
      </c>
      <c r="S13" s="14"/>
    </row>
    <row r="14" spans="1:19">
      <c r="A14" s="16" t="s">
        <v>59</v>
      </c>
      <c r="B14" s="12" t="s">
        <v>60</v>
      </c>
      <c r="C14" s="12" t="s">
        <v>61</v>
      </c>
      <c r="D14" s="17" t="s">
        <v>14</v>
      </c>
      <c r="E14" s="17" t="s">
        <v>62</v>
      </c>
      <c r="F14" s="12" t="s">
        <v>166</v>
      </c>
      <c r="G14" s="12" t="s">
        <v>168</v>
      </c>
      <c r="H14" s="18" t="s">
        <v>167</v>
      </c>
      <c r="I14" s="18"/>
      <c r="J14" s="18"/>
      <c r="K14" s="18"/>
      <c r="L14" s="18"/>
      <c r="M14" s="18"/>
      <c r="N14" s="18"/>
      <c r="O14" s="18"/>
      <c r="P14" s="18"/>
      <c r="Q14" s="18"/>
      <c r="R14" s="16" t="str">
        <f>"49,0"</f>
        <v>49,0</v>
      </c>
      <c r="S14" s="17"/>
    </row>
    <row r="16" spans="1:19" ht="15">
      <c r="A16" s="50" t="s">
        <v>64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9">
      <c r="A17" s="7" t="s">
        <v>66</v>
      </c>
      <c r="B17" s="8" t="s">
        <v>67</v>
      </c>
      <c r="C17" s="8" t="s">
        <v>68</v>
      </c>
      <c r="D17" s="9" t="s">
        <v>14</v>
      </c>
      <c r="E17" s="9" t="s">
        <v>69</v>
      </c>
      <c r="F17" s="8" t="s">
        <v>170</v>
      </c>
      <c r="G17" s="8" t="s">
        <v>171</v>
      </c>
      <c r="H17" s="10" t="s">
        <v>177</v>
      </c>
      <c r="I17" s="10"/>
      <c r="J17" s="10"/>
      <c r="K17" s="10"/>
      <c r="L17" s="10"/>
      <c r="M17" s="10"/>
      <c r="N17" s="10"/>
      <c r="O17" s="10"/>
      <c r="P17" s="10"/>
      <c r="Q17" s="10"/>
      <c r="R17" s="7" t="str">
        <f>"84,0"</f>
        <v>84,0</v>
      </c>
      <c r="S17" s="9"/>
    </row>
    <row r="19" spans="1:19" ht="15">
      <c r="D19" s="19" t="s">
        <v>70</v>
      </c>
    </row>
    <row r="20" spans="1:19" ht="15">
      <c r="D20" s="19" t="s">
        <v>71</v>
      </c>
    </row>
    <row r="21" spans="1:19" ht="15">
      <c r="D21" s="19" t="s">
        <v>72</v>
      </c>
    </row>
    <row r="22" spans="1:19">
      <c r="D22" s="6" t="s">
        <v>73</v>
      </c>
    </row>
    <row r="23" spans="1:19">
      <c r="D23" s="6" t="s">
        <v>74</v>
      </c>
    </row>
    <row r="24" spans="1:19">
      <c r="D24" s="6" t="s">
        <v>75</v>
      </c>
    </row>
    <row r="27" spans="1:19" ht="18">
      <c r="A27" s="20" t="s">
        <v>76</v>
      </c>
      <c r="B27" s="21"/>
    </row>
    <row r="28" spans="1:19" ht="15">
      <c r="A28" s="22" t="s">
        <v>77</v>
      </c>
      <c r="B28" s="23"/>
    </row>
    <row r="29" spans="1:19" ht="14.25">
      <c r="A29" s="25"/>
      <c r="B29" s="26" t="s">
        <v>78</v>
      </c>
    </row>
    <row r="30" spans="1:19" ht="15">
      <c r="A30" s="27" t="s">
        <v>0</v>
      </c>
      <c r="B30" s="27" t="s">
        <v>79</v>
      </c>
      <c r="C30" s="27" t="s">
        <v>80</v>
      </c>
      <c r="D30" s="27" t="s">
        <v>6</v>
      </c>
    </row>
    <row r="31" spans="1:19">
      <c r="A31" s="24" t="s">
        <v>111</v>
      </c>
      <c r="B31" s="3" t="s">
        <v>78</v>
      </c>
      <c r="C31" s="3" t="s">
        <v>132</v>
      </c>
      <c r="D31" s="4" t="s">
        <v>178</v>
      </c>
    </row>
    <row r="32" spans="1:19">
      <c r="A32" s="24" t="s">
        <v>65</v>
      </c>
      <c r="B32" s="3" t="s">
        <v>78</v>
      </c>
      <c r="C32" s="3" t="s">
        <v>83</v>
      </c>
      <c r="D32" s="4" t="s">
        <v>179</v>
      </c>
    </row>
    <row r="33" spans="1:4">
      <c r="A33" s="24" t="s">
        <v>49</v>
      </c>
      <c r="B33" s="3" t="s">
        <v>78</v>
      </c>
      <c r="C33" s="3" t="s">
        <v>81</v>
      </c>
      <c r="D33" s="4" t="s">
        <v>180</v>
      </c>
    </row>
    <row r="34" spans="1:4">
      <c r="A34" s="24" t="s">
        <v>161</v>
      </c>
      <c r="B34" s="3" t="s">
        <v>78</v>
      </c>
      <c r="C34" s="3" t="s">
        <v>87</v>
      </c>
      <c r="D34" s="4" t="s">
        <v>181</v>
      </c>
    </row>
    <row r="36" spans="1:4" ht="14.25">
      <c r="A36" s="25"/>
      <c r="B36" s="26" t="s">
        <v>89</v>
      </c>
    </row>
    <row r="37" spans="1:4" ht="15">
      <c r="A37" s="27" t="s">
        <v>0</v>
      </c>
      <c r="B37" s="27" t="s">
        <v>79</v>
      </c>
      <c r="C37" s="27" t="s">
        <v>80</v>
      </c>
      <c r="D37" s="27" t="s">
        <v>6</v>
      </c>
    </row>
    <row r="38" spans="1:4">
      <c r="A38" s="24" t="s">
        <v>172</v>
      </c>
      <c r="B38" s="3" t="s">
        <v>90</v>
      </c>
      <c r="C38" s="3" t="s">
        <v>132</v>
      </c>
      <c r="D38" s="4" t="s">
        <v>182</v>
      </c>
    </row>
    <row r="39" spans="1:4">
      <c r="A39" s="24" t="s">
        <v>58</v>
      </c>
      <c r="B39" s="3" t="s">
        <v>90</v>
      </c>
      <c r="C39" s="3" t="s">
        <v>81</v>
      </c>
      <c r="D39" s="4" t="s">
        <v>183</v>
      </c>
    </row>
  </sheetData>
  <mergeCells count="13">
    <mergeCell ref="A5:R5"/>
    <mergeCell ref="A8:R8"/>
    <mergeCell ref="A12:R12"/>
    <mergeCell ref="A16:R16"/>
    <mergeCell ref="A1:S2"/>
    <mergeCell ref="A3:A4"/>
    <mergeCell ref="B3:B4"/>
    <mergeCell ref="C3:C4"/>
    <mergeCell ref="D3:D4"/>
    <mergeCell ref="E3:E4"/>
    <mergeCell ref="F3:Q3"/>
    <mergeCell ref="R3:R4"/>
    <mergeCell ref="S3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sqref="A1:S2"/>
    </sheetView>
  </sheetViews>
  <sheetFormatPr defaultRowHeight="12.75"/>
  <cols>
    <col min="1" max="1" width="30.28515625" style="4" bestFit="1" customWidth="1"/>
    <col min="2" max="2" width="19.140625" style="3" bestFit="1" customWidth="1"/>
    <col min="3" max="3" width="7.7109375" style="3" bestFit="1" customWidth="1"/>
    <col min="4" max="4" width="17.28515625" style="6" bestFit="1" customWidth="1"/>
    <col min="5" max="5" width="15.28515625" style="6" bestFit="1" customWidth="1"/>
    <col min="6" max="10" width="4.5703125" style="3" bestFit="1" customWidth="1"/>
    <col min="11" max="14" width="2.140625" style="3" bestFit="1" customWidth="1"/>
    <col min="15" max="17" width="3.28515625" style="3" bestFit="1" customWidth="1"/>
    <col min="18" max="18" width="6.140625" style="4" bestFit="1" customWidth="1"/>
    <col min="19" max="19" width="7.42578125" style="6" bestFit="1" customWidth="1"/>
    <col min="20" max="16384" width="9.140625" style="1"/>
  </cols>
  <sheetData>
    <row r="1" spans="1:19" ht="29.1" customHeight="1">
      <c r="A1" s="32" t="s">
        <v>213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</row>
    <row r="2" spans="1:19" ht="62.1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</row>
    <row r="3" spans="1:19" s="5" customFormat="1" ht="12.75" customHeight="1">
      <c r="A3" s="38" t="s">
        <v>0</v>
      </c>
      <c r="B3" s="40" t="s">
        <v>4</v>
      </c>
      <c r="C3" s="40" t="s">
        <v>3</v>
      </c>
      <c r="D3" s="42" t="s">
        <v>1</v>
      </c>
      <c r="E3" s="43" t="s">
        <v>7</v>
      </c>
      <c r="F3" s="45" t="s">
        <v>8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48" t="s">
        <v>5</v>
      </c>
      <c r="S3" s="51" t="s">
        <v>2</v>
      </c>
    </row>
    <row r="4" spans="1:19" s="5" customFormat="1" ht="23.25" customHeight="1" thickBot="1">
      <c r="A4" s="39"/>
      <c r="B4" s="41"/>
      <c r="C4" s="41"/>
      <c r="D4" s="41"/>
      <c r="E4" s="44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49"/>
      <c r="S4" s="52"/>
    </row>
    <row r="5" spans="1:19" s="3" customFormat="1" ht="15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6"/>
    </row>
    <row r="6" spans="1:19" s="3" customFormat="1">
      <c r="A6" s="7" t="s">
        <v>112</v>
      </c>
      <c r="B6" s="8" t="s">
        <v>113</v>
      </c>
      <c r="C6" s="8" t="s">
        <v>139</v>
      </c>
      <c r="D6" s="9" t="s">
        <v>14</v>
      </c>
      <c r="E6" s="9" t="s">
        <v>115</v>
      </c>
      <c r="F6" s="8" t="s">
        <v>140</v>
      </c>
      <c r="G6" s="8" t="s">
        <v>141</v>
      </c>
      <c r="H6" s="8" t="s">
        <v>142</v>
      </c>
      <c r="I6" s="10" t="s">
        <v>143</v>
      </c>
      <c r="J6" s="10"/>
      <c r="K6" s="10"/>
      <c r="L6" s="10"/>
      <c r="M6" s="10"/>
      <c r="N6" s="10"/>
      <c r="O6" s="10"/>
      <c r="P6" s="10"/>
      <c r="Q6" s="10"/>
      <c r="R6" s="7" t="str">
        <f>"27,5"</f>
        <v>27,5</v>
      </c>
      <c r="S6" s="9"/>
    </row>
    <row r="7" spans="1:19" s="3" customFormat="1">
      <c r="A7" s="4"/>
      <c r="D7" s="6"/>
      <c r="E7" s="6"/>
      <c r="R7" s="4"/>
      <c r="S7" s="6"/>
    </row>
    <row r="8" spans="1:19" ht="15">
      <c r="A8" s="50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9">
      <c r="A9" s="7" t="s">
        <v>145</v>
      </c>
      <c r="B9" s="8" t="s">
        <v>146</v>
      </c>
      <c r="C9" s="8" t="s">
        <v>147</v>
      </c>
      <c r="D9" s="9" t="s">
        <v>148</v>
      </c>
      <c r="E9" s="9" t="s">
        <v>62</v>
      </c>
      <c r="F9" s="8" t="s">
        <v>149</v>
      </c>
      <c r="G9" s="8" t="s">
        <v>150</v>
      </c>
      <c r="H9" s="8" t="s">
        <v>142</v>
      </c>
      <c r="I9" s="8" t="s">
        <v>143</v>
      </c>
      <c r="J9" s="10" t="s">
        <v>151</v>
      </c>
      <c r="K9" s="10"/>
      <c r="L9" s="10"/>
      <c r="M9" s="10"/>
      <c r="N9" s="10"/>
      <c r="O9" s="10"/>
      <c r="P9" s="10"/>
      <c r="Q9" s="10"/>
      <c r="R9" s="7" t="str">
        <f>"30,0"</f>
        <v>30,0</v>
      </c>
      <c r="S9" s="9"/>
    </row>
    <row r="11" spans="1:19" ht="15">
      <c r="A11" s="50" t="s">
        <v>64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9">
      <c r="A12" s="7" t="s">
        <v>153</v>
      </c>
      <c r="B12" s="8" t="s">
        <v>154</v>
      </c>
      <c r="C12" s="8" t="s">
        <v>155</v>
      </c>
      <c r="D12" s="9" t="s">
        <v>14</v>
      </c>
      <c r="E12" s="9" t="s">
        <v>54</v>
      </c>
      <c r="F12" s="8" t="s">
        <v>143</v>
      </c>
      <c r="G12" s="8" t="s">
        <v>151</v>
      </c>
      <c r="H12" s="8" t="s">
        <v>156</v>
      </c>
      <c r="I12" s="10" t="s">
        <v>157</v>
      </c>
      <c r="J12" s="10"/>
      <c r="K12" s="10"/>
      <c r="L12" s="10"/>
      <c r="M12" s="10"/>
      <c r="N12" s="10"/>
      <c r="O12" s="10"/>
      <c r="P12" s="10"/>
      <c r="Q12" s="10"/>
      <c r="R12" s="7" t="str">
        <f>"35,0"</f>
        <v>35,0</v>
      </c>
      <c r="S12" s="9"/>
    </row>
    <row r="14" spans="1:19" ht="15">
      <c r="D14" s="19" t="s">
        <v>70</v>
      </c>
    </row>
    <row r="15" spans="1:19" ht="15">
      <c r="D15" s="19" t="s">
        <v>71</v>
      </c>
    </row>
    <row r="16" spans="1:19" ht="15">
      <c r="D16" s="19" t="s">
        <v>72</v>
      </c>
    </row>
    <row r="17" spans="1:4">
      <c r="D17" s="6" t="s">
        <v>73</v>
      </c>
    </row>
    <row r="18" spans="1:4">
      <c r="D18" s="6" t="s">
        <v>74</v>
      </c>
    </row>
    <row r="19" spans="1:4">
      <c r="D19" s="6" t="s">
        <v>75</v>
      </c>
    </row>
    <row r="22" spans="1:4" ht="18">
      <c r="A22" s="20" t="s">
        <v>76</v>
      </c>
      <c r="B22" s="21"/>
    </row>
    <row r="23" spans="1:4" ht="15">
      <c r="A23" s="22" t="s">
        <v>77</v>
      </c>
      <c r="B23" s="23"/>
    </row>
    <row r="24" spans="1:4" ht="14.25">
      <c r="A24" s="25"/>
      <c r="B24" s="26" t="s">
        <v>78</v>
      </c>
    </row>
    <row r="25" spans="1:4" ht="15">
      <c r="A25" s="27" t="s">
        <v>0</v>
      </c>
      <c r="B25" s="27" t="s">
        <v>79</v>
      </c>
      <c r="C25" s="27" t="s">
        <v>80</v>
      </c>
      <c r="D25" s="27" t="s">
        <v>6</v>
      </c>
    </row>
    <row r="26" spans="1:4">
      <c r="A26" s="24" t="s">
        <v>152</v>
      </c>
      <c r="B26" s="3" t="s">
        <v>78</v>
      </c>
      <c r="C26" s="3" t="s">
        <v>83</v>
      </c>
      <c r="D26" s="4" t="s">
        <v>158</v>
      </c>
    </row>
    <row r="27" spans="1:4">
      <c r="A27" s="24" t="s">
        <v>144</v>
      </c>
      <c r="B27" s="3" t="s">
        <v>78</v>
      </c>
      <c r="C27" s="3" t="s">
        <v>92</v>
      </c>
      <c r="D27" s="4" t="s">
        <v>159</v>
      </c>
    </row>
    <row r="28" spans="1:4">
      <c r="A28" s="24" t="s">
        <v>111</v>
      </c>
      <c r="B28" s="3" t="s">
        <v>78</v>
      </c>
      <c r="C28" s="3" t="s">
        <v>132</v>
      </c>
      <c r="D28" s="4" t="s">
        <v>160</v>
      </c>
    </row>
  </sheetData>
  <mergeCells count="12">
    <mergeCell ref="S3:S4"/>
    <mergeCell ref="A5:R5"/>
    <mergeCell ref="A8:R8"/>
    <mergeCell ref="A11:R11"/>
    <mergeCell ref="A1:S2"/>
    <mergeCell ref="A3:A4"/>
    <mergeCell ref="B3:B4"/>
    <mergeCell ref="C3:C4"/>
    <mergeCell ref="D3:D4"/>
    <mergeCell ref="E3:E4"/>
    <mergeCell ref="F3:Q3"/>
    <mergeCell ref="R3:R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workbookViewId="0">
      <selection sqref="A1:S2"/>
    </sheetView>
  </sheetViews>
  <sheetFormatPr defaultRowHeight="12.75"/>
  <cols>
    <col min="1" max="1" width="30.28515625" style="4" bestFit="1" customWidth="1"/>
    <col min="2" max="2" width="24.28515625" style="3" bestFit="1" customWidth="1"/>
    <col min="3" max="3" width="7.7109375" style="3" bestFit="1" customWidth="1"/>
    <col min="4" max="4" width="17.28515625" style="6" bestFit="1" customWidth="1"/>
    <col min="5" max="5" width="15.28515625" style="6" bestFit="1" customWidth="1"/>
    <col min="6" max="10" width="5.5703125" style="3" bestFit="1" customWidth="1"/>
    <col min="11" max="14" width="2.140625" style="3" bestFit="1" customWidth="1"/>
    <col min="15" max="17" width="3.28515625" style="3" bestFit="1" customWidth="1"/>
    <col min="18" max="18" width="6.140625" style="4" bestFit="1" customWidth="1"/>
    <col min="19" max="19" width="7.42578125" style="6" bestFit="1" customWidth="1"/>
    <col min="20" max="16384" width="9.140625" style="1"/>
  </cols>
  <sheetData>
    <row r="1" spans="1:19" ht="29.1" customHeight="1">
      <c r="A1" s="32" t="s">
        <v>212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</row>
    <row r="2" spans="1:19" ht="62.1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</row>
    <row r="3" spans="1:19" s="5" customFormat="1" ht="12.75" customHeight="1">
      <c r="A3" s="38" t="s">
        <v>0</v>
      </c>
      <c r="B3" s="40" t="s">
        <v>4</v>
      </c>
      <c r="C3" s="40" t="s">
        <v>3</v>
      </c>
      <c r="D3" s="42" t="s">
        <v>1</v>
      </c>
      <c r="E3" s="43" t="s">
        <v>7</v>
      </c>
      <c r="F3" s="45" t="s">
        <v>8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48" t="s">
        <v>5</v>
      </c>
      <c r="S3" s="51" t="s">
        <v>2</v>
      </c>
    </row>
    <row r="4" spans="1:19" s="5" customFormat="1" ht="23.25" customHeight="1" thickBot="1">
      <c r="A4" s="39"/>
      <c r="B4" s="41"/>
      <c r="C4" s="41"/>
      <c r="D4" s="41"/>
      <c r="E4" s="44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49"/>
      <c r="S4" s="52"/>
    </row>
    <row r="5" spans="1:19" s="3" customFormat="1" ht="15">
      <c r="A5" s="53" t="s">
        <v>95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6"/>
    </row>
    <row r="6" spans="1:19" s="3" customFormat="1">
      <c r="A6" s="13" t="s">
        <v>97</v>
      </c>
      <c r="B6" s="11" t="s">
        <v>98</v>
      </c>
      <c r="C6" s="11" t="s">
        <v>99</v>
      </c>
      <c r="D6" s="14" t="s">
        <v>14</v>
      </c>
      <c r="E6" s="14" t="s">
        <v>100</v>
      </c>
      <c r="F6" s="11" t="s">
        <v>101</v>
      </c>
      <c r="G6" s="11" t="s">
        <v>102</v>
      </c>
      <c r="H6" s="15" t="s">
        <v>103</v>
      </c>
      <c r="I6" s="15"/>
      <c r="J6" s="15"/>
      <c r="K6" s="15"/>
      <c r="L6" s="15"/>
      <c r="M6" s="15"/>
      <c r="N6" s="15"/>
      <c r="O6" s="15"/>
      <c r="P6" s="15"/>
      <c r="Q6" s="15"/>
      <c r="R6" s="13" t="str">
        <f>"120,0"</f>
        <v>120,0</v>
      </c>
      <c r="S6" s="14"/>
    </row>
    <row r="7" spans="1:19" s="3" customFormat="1">
      <c r="A7" s="16" t="s">
        <v>97</v>
      </c>
      <c r="B7" s="12" t="s">
        <v>104</v>
      </c>
      <c r="C7" s="12" t="s">
        <v>99</v>
      </c>
      <c r="D7" s="17" t="s">
        <v>14</v>
      </c>
      <c r="E7" s="17" t="s">
        <v>100</v>
      </c>
      <c r="F7" s="12" t="s">
        <v>101</v>
      </c>
      <c r="G7" s="12" t="s">
        <v>102</v>
      </c>
      <c r="H7" s="18" t="s">
        <v>103</v>
      </c>
      <c r="I7" s="18"/>
      <c r="J7" s="18"/>
      <c r="K7" s="18"/>
      <c r="L7" s="18"/>
      <c r="M7" s="18"/>
      <c r="N7" s="18"/>
      <c r="O7" s="18"/>
      <c r="P7" s="18"/>
      <c r="Q7" s="18"/>
      <c r="R7" s="16" t="str">
        <f>"120,0"</f>
        <v>120,0</v>
      </c>
      <c r="S7" s="17"/>
    </row>
    <row r="9" spans="1:19" ht="15">
      <c r="A9" s="50" t="s">
        <v>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9">
      <c r="A10" s="13" t="s">
        <v>11</v>
      </c>
      <c r="B10" s="11" t="s">
        <v>12</v>
      </c>
      <c r="C10" s="11" t="s">
        <v>13</v>
      </c>
      <c r="D10" s="14" t="s">
        <v>14</v>
      </c>
      <c r="E10" s="14" t="s">
        <v>15</v>
      </c>
      <c r="F10" s="11" t="s">
        <v>101</v>
      </c>
      <c r="G10" s="11" t="s">
        <v>102</v>
      </c>
      <c r="H10" s="15" t="s">
        <v>103</v>
      </c>
      <c r="I10" s="15"/>
      <c r="J10" s="15"/>
      <c r="K10" s="15"/>
      <c r="L10" s="15"/>
      <c r="M10" s="15"/>
      <c r="N10" s="15"/>
      <c r="O10" s="15"/>
      <c r="P10" s="15"/>
      <c r="Q10" s="15"/>
      <c r="R10" s="13" t="str">
        <f>"120,0"</f>
        <v>120,0</v>
      </c>
      <c r="S10" s="14"/>
    </row>
    <row r="11" spans="1:19">
      <c r="A11" s="29" t="s">
        <v>105</v>
      </c>
      <c r="B11" s="28" t="s">
        <v>106</v>
      </c>
      <c r="C11" s="28" t="s">
        <v>107</v>
      </c>
      <c r="D11" s="30" t="s">
        <v>14</v>
      </c>
      <c r="E11" s="30" t="s">
        <v>108</v>
      </c>
      <c r="F11" s="31" t="s">
        <v>109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29" t="str">
        <f>"0.00"</f>
        <v>0.00</v>
      </c>
      <c r="S11" s="30"/>
    </row>
    <row r="12" spans="1:19">
      <c r="A12" s="16" t="s">
        <v>105</v>
      </c>
      <c r="B12" s="12" t="s">
        <v>110</v>
      </c>
      <c r="C12" s="12" t="s">
        <v>107</v>
      </c>
      <c r="D12" s="17" t="s">
        <v>14</v>
      </c>
      <c r="E12" s="17" t="s">
        <v>108</v>
      </c>
      <c r="F12" s="18" t="s">
        <v>109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6" t="str">
        <f>"0.00"</f>
        <v>0.00</v>
      </c>
      <c r="S12" s="17"/>
    </row>
    <row r="14" spans="1:19" ht="15">
      <c r="A14" s="50" t="s">
        <v>19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9">
      <c r="A15" s="7" t="s">
        <v>112</v>
      </c>
      <c r="B15" s="8" t="s">
        <v>113</v>
      </c>
      <c r="C15" s="8" t="s">
        <v>114</v>
      </c>
      <c r="D15" s="9" t="s">
        <v>14</v>
      </c>
      <c r="E15" s="9" t="s">
        <v>115</v>
      </c>
      <c r="F15" s="8" t="s">
        <v>103</v>
      </c>
      <c r="G15" s="8" t="s">
        <v>116</v>
      </c>
      <c r="H15" s="8" t="s">
        <v>117</v>
      </c>
      <c r="I15" s="8" t="s">
        <v>118</v>
      </c>
      <c r="J15" s="10" t="s">
        <v>119</v>
      </c>
      <c r="K15" s="10"/>
      <c r="L15" s="10"/>
      <c r="M15" s="10"/>
      <c r="N15" s="10"/>
      <c r="O15" s="10"/>
      <c r="P15" s="10"/>
      <c r="Q15" s="10"/>
      <c r="R15" s="7" t="str">
        <f>"160,0"</f>
        <v>160,0</v>
      </c>
      <c r="S15" s="9"/>
    </row>
    <row r="17" spans="1:19" ht="15">
      <c r="A17" s="50" t="s">
        <v>26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9">
      <c r="A18" s="7" t="s">
        <v>121</v>
      </c>
      <c r="B18" s="8" t="s">
        <v>122</v>
      </c>
      <c r="C18" s="8" t="s">
        <v>123</v>
      </c>
      <c r="D18" s="9" t="s">
        <v>14</v>
      </c>
      <c r="E18" s="9" t="s">
        <v>40</v>
      </c>
      <c r="F18" s="8" t="s">
        <v>102</v>
      </c>
      <c r="G18" s="8" t="s">
        <v>103</v>
      </c>
      <c r="H18" s="8" t="s">
        <v>116</v>
      </c>
      <c r="I18" s="10" t="s">
        <v>117</v>
      </c>
      <c r="J18" s="10"/>
      <c r="K18" s="10"/>
      <c r="L18" s="10"/>
      <c r="M18" s="10"/>
      <c r="N18" s="10"/>
      <c r="O18" s="10"/>
      <c r="P18" s="10"/>
      <c r="Q18" s="10"/>
      <c r="R18" s="7" t="str">
        <f>"140,0"</f>
        <v>140,0</v>
      </c>
      <c r="S18" s="9"/>
    </row>
    <row r="20" spans="1:19" ht="15">
      <c r="A20" s="50" t="s">
        <v>43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9">
      <c r="A21" s="7" t="s">
        <v>45</v>
      </c>
      <c r="B21" s="8" t="s">
        <v>46</v>
      </c>
      <c r="C21" s="8" t="s">
        <v>47</v>
      </c>
      <c r="D21" s="9" t="s">
        <v>14</v>
      </c>
      <c r="E21" s="9" t="s">
        <v>40</v>
      </c>
      <c r="F21" s="8" t="s">
        <v>102</v>
      </c>
      <c r="G21" s="10" t="s">
        <v>103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7" t="str">
        <f>"120,0"</f>
        <v>120,0</v>
      </c>
      <c r="S21" s="9"/>
    </row>
    <row r="23" spans="1:19" ht="15">
      <c r="A23" s="50" t="s">
        <v>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9">
      <c r="A24" s="7" t="s">
        <v>50</v>
      </c>
      <c r="B24" s="8" t="s">
        <v>51</v>
      </c>
      <c r="C24" s="8" t="s">
        <v>52</v>
      </c>
      <c r="D24" s="9" t="s">
        <v>53</v>
      </c>
      <c r="E24" s="9" t="s">
        <v>54</v>
      </c>
      <c r="F24" s="8" t="s">
        <v>116</v>
      </c>
      <c r="G24" s="8" t="s">
        <v>118</v>
      </c>
      <c r="H24" s="8" t="s">
        <v>119</v>
      </c>
      <c r="I24" s="10"/>
      <c r="J24" s="10"/>
      <c r="K24" s="10"/>
      <c r="L24" s="10"/>
      <c r="M24" s="10"/>
      <c r="N24" s="10"/>
      <c r="O24" s="10"/>
      <c r="P24" s="10"/>
      <c r="Q24" s="10"/>
      <c r="R24" s="7" t="str">
        <f>"170,0"</f>
        <v>170,0</v>
      </c>
      <c r="S24" s="9"/>
    </row>
    <row r="26" spans="1:19" ht="15">
      <c r="A26" s="50" t="s">
        <v>64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9">
      <c r="A27" s="13" t="s">
        <v>66</v>
      </c>
      <c r="B27" s="11" t="s">
        <v>67</v>
      </c>
      <c r="C27" s="11" t="s">
        <v>68</v>
      </c>
      <c r="D27" s="14" t="s">
        <v>14</v>
      </c>
      <c r="E27" s="14" t="s">
        <v>69</v>
      </c>
      <c r="F27" s="11" t="s">
        <v>124</v>
      </c>
      <c r="G27" s="11" t="s">
        <v>125</v>
      </c>
      <c r="H27" s="15" t="s">
        <v>126</v>
      </c>
      <c r="I27" s="15"/>
      <c r="J27" s="15"/>
      <c r="K27" s="15"/>
      <c r="L27" s="15"/>
      <c r="M27" s="15"/>
      <c r="N27" s="15"/>
      <c r="O27" s="15"/>
      <c r="P27" s="15"/>
      <c r="Q27" s="15"/>
      <c r="R27" s="13" t="str">
        <f>"195,0"</f>
        <v>195,0</v>
      </c>
      <c r="S27" s="14"/>
    </row>
    <row r="28" spans="1:19">
      <c r="A28" s="16" t="s">
        <v>66</v>
      </c>
      <c r="B28" s="12" t="s">
        <v>127</v>
      </c>
      <c r="C28" s="12" t="s">
        <v>68</v>
      </c>
      <c r="D28" s="17" t="s">
        <v>14</v>
      </c>
      <c r="E28" s="17" t="s">
        <v>69</v>
      </c>
      <c r="F28" s="12" t="s">
        <v>124</v>
      </c>
      <c r="G28" s="12" t="s">
        <v>125</v>
      </c>
      <c r="H28" s="18" t="s">
        <v>126</v>
      </c>
      <c r="I28" s="18"/>
      <c r="J28" s="18"/>
      <c r="K28" s="18"/>
      <c r="L28" s="18"/>
      <c r="M28" s="18"/>
      <c r="N28" s="18"/>
      <c r="O28" s="18"/>
      <c r="P28" s="18"/>
      <c r="Q28" s="18"/>
      <c r="R28" s="16" t="str">
        <f>"195,0"</f>
        <v>195,0</v>
      </c>
      <c r="S28" s="17"/>
    </row>
    <row r="30" spans="1:19" ht="15">
      <c r="D30" s="19" t="s">
        <v>70</v>
      </c>
    </row>
    <row r="31" spans="1:19" ht="15">
      <c r="D31" s="19" t="s">
        <v>71</v>
      </c>
    </row>
    <row r="32" spans="1:19" ht="15">
      <c r="D32" s="19" t="s">
        <v>72</v>
      </c>
    </row>
    <row r="33" spans="1:4">
      <c r="D33" s="6" t="s">
        <v>73</v>
      </c>
    </row>
    <row r="34" spans="1:4">
      <c r="D34" s="6" t="s">
        <v>74</v>
      </c>
    </row>
    <row r="35" spans="1:4">
      <c r="D35" s="6" t="s">
        <v>75</v>
      </c>
    </row>
    <row r="38" spans="1:4" ht="18">
      <c r="A38" s="20" t="s">
        <v>76</v>
      </c>
      <c r="B38" s="21"/>
    </row>
    <row r="39" spans="1:4" ht="15">
      <c r="A39" s="22" t="s">
        <v>77</v>
      </c>
      <c r="B39" s="23"/>
    </row>
    <row r="40" spans="1:4" ht="14.25">
      <c r="A40" s="25"/>
      <c r="B40" s="26" t="s">
        <v>128</v>
      </c>
    </row>
    <row r="41" spans="1:4" ht="15">
      <c r="A41" s="27" t="s">
        <v>0</v>
      </c>
      <c r="B41" s="27" t="s">
        <v>79</v>
      </c>
      <c r="C41" s="27" t="s">
        <v>80</v>
      </c>
      <c r="D41" s="27" t="s">
        <v>6</v>
      </c>
    </row>
    <row r="42" spans="1:4">
      <c r="A42" s="24" t="s">
        <v>96</v>
      </c>
      <c r="B42" s="3" t="s">
        <v>128</v>
      </c>
      <c r="C42" s="3" t="s">
        <v>129</v>
      </c>
      <c r="D42" s="4" t="s">
        <v>130</v>
      </c>
    </row>
    <row r="44" spans="1:4" ht="14.25">
      <c r="A44" s="25"/>
      <c r="B44" s="26" t="s">
        <v>78</v>
      </c>
    </row>
    <row r="45" spans="1:4" ht="15">
      <c r="A45" s="27" t="s">
        <v>0</v>
      </c>
      <c r="B45" s="27" t="s">
        <v>79</v>
      </c>
      <c r="C45" s="27" t="s">
        <v>80</v>
      </c>
      <c r="D45" s="27" t="s">
        <v>6</v>
      </c>
    </row>
    <row r="46" spans="1:4">
      <c r="A46" s="24" t="s">
        <v>65</v>
      </c>
      <c r="B46" s="3" t="s">
        <v>78</v>
      </c>
      <c r="C46" s="3" t="s">
        <v>83</v>
      </c>
      <c r="D46" s="4" t="s">
        <v>131</v>
      </c>
    </row>
    <row r="47" spans="1:4">
      <c r="A47" s="24" t="s">
        <v>111</v>
      </c>
      <c r="B47" s="3" t="s">
        <v>78</v>
      </c>
      <c r="C47" s="3" t="s">
        <v>132</v>
      </c>
      <c r="D47" s="4" t="s">
        <v>133</v>
      </c>
    </row>
    <row r="48" spans="1:4">
      <c r="A48" s="24" t="s">
        <v>49</v>
      </c>
      <c r="B48" s="3" t="s">
        <v>78</v>
      </c>
      <c r="C48" s="3" t="s">
        <v>81</v>
      </c>
      <c r="D48" s="4" t="s">
        <v>134</v>
      </c>
    </row>
    <row r="49" spans="1:4">
      <c r="A49" s="24" t="s">
        <v>96</v>
      </c>
      <c r="B49" s="3" t="s">
        <v>78</v>
      </c>
      <c r="C49" s="3" t="s">
        <v>129</v>
      </c>
      <c r="D49" s="4" t="s">
        <v>130</v>
      </c>
    </row>
    <row r="50" spans="1:4">
      <c r="A50" s="24" t="s">
        <v>120</v>
      </c>
      <c r="B50" s="3" t="s">
        <v>78</v>
      </c>
      <c r="C50" s="3" t="s">
        <v>92</v>
      </c>
      <c r="D50" s="4" t="s">
        <v>135</v>
      </c>
    </row>
    <row r="51" spans="1:4">
      <c r="A51" s="24" t="s">
        <v>10</v>
      </c>
      <c r="B51" s="3" t="s">
        <v>78</v>
      </c>
      <c r="C51" s="3" t="s">
        <v>87</v>
      </c>
      <c r="D51" s="4" t="s">
        <v>136</v>
      </c>
    </row>
    <row r="52" spans="1:4">
      <c r="A52" s="24" t="s">
        <v>44</v>
      </c>
      <c r="B52" s="3" t="s">
        <v>78</v>
      </c>
      <c r="C52" s="3" t="s">
        <v>85</v>
      </c>
      <c r="D52" s="4" t="s">
        <v>137</v>
      </c>
    </row>
    <row r="54" spans="1:4" ht="14.25">
      <c r="A54" s="25"/>
      <c r="B54" s="26" t="s">
        <v>89</v>
      </c>
    </row>
    <row r="55" spans="1:4" ht="15">
      <c r="A55" s="27" t="s">
        <v>0</v>
      </c>
      <c r="B55" s="27" t="s">
        <v>79</v>
      </c>
      <c r="C55" s="27" t="s">
        <v>80</v>
      </c>
      <c r="D55" s="27" t="s">
        <v>6</v>
      </c>
    </row>
    <row r="56" spans="1:4">
      <c r="A56" s="24" t="s">
        <v>65</v>
      </c>
      <c r="B56" s="3" t="s">
        <v>90</v>
      </c>
      <c r="C56" s="3" t="s">
        <v>83</v>
      </c>
      <c r="D56" s="4" t="s">
        <v>138</v>
      </c>
    </row>
  </sheetData>
  <mergeCells count="16">
    <mergeCell ref="A23:R23"/>
    <mergeCell ref="A26:R26"/>
    <mergeCell ref="S3:S4"/>
    <mergeCell ref="A5:R5"/>
    <mergeCell ref="A9:R9"/>
    <mergeCell ref="A14:R14"/>
    <mergeCell ref="A17:R17"/>
    <mergeCell ref="A20:R20"/>
    <mergeCell ref="A1:S2"/>
    <mergeCell ref="A3:A4"/>
    <mergeCell ref="B3:B4"/>
    <mergeCell ref="C3:C4"/>
    <mergeCell ref="D3:D4"/>
    <mergeCell ref="E3:E4"/>
    <mergeCell ref="F3:Q3"/>
    <mergeCell ref="R3:R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46"/>
  <sheetViews>
    <sheetView zoomScaleNormal="100" workbookViewId="0">
      <selection sqref="A1:S2"/>
    </sheetView>
  </sheetViews>
  <sheetFormatPr defaultRowHeight="12.75"/>
  <cols>
    <col min="1" max="1" width="30.28515625" style="4" bestFit="1" customWidth="1"/>
    <col min="2" max="2" width="24.28515625" style="3" bestFit="1" customWidth="1"/>
    <col min="3" max="3" width="7.7109375" style="3" bestFit="1" customWidth="1"/>
    <col min="4" max="4" width="17.28515625" style="6" bestFit="1" customWidth="1"/>
    <col min="5" max="5" width="15.28515625" style="6" bestFit="1" customWidth="1"/>
    <col min="6" max="10" width="4.5703125" style="3" bestFit="1" customWidth="1"/>
    <col min="11" max="14" width="2.140625" style="3" bestFit="1" customWidth="1"/>
    <col min="15" max="17" width="3.28515625" style="3" bestFit="1" customWidth="1"/>
    <col min="18" max="18" width="6.140625" style="4" bestFit="1" customWidth="1"/>
    <col min="19" max="19" width="7.42578125" style="6" bestFit="1" customWidth="1"/>
    <col min="20" max="16384" width="9.140625" style="1"/>
  </cols>
  <sheetData>
    <row r="1" spans="1:19" ht="29.1" customHeight="1">
      <c r="A1" s="32" t="s">
        <v>211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</row>
    <row r="2" spans="1:19" ht="62.1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</row>
    <row r="3" spans="1:19" s="5" customFormat="1" ht="12.75" customHeight="1">
      <c r="A3" s="38" t="s">
        <v>0</v>
      </c>
      <c r="B3" s="40" t="s">
        <v>4</v>
      </c>
      <c r="C3" s="40" t="s">
        <v>3</v>
      </c>
      <c r="D3" s="42" t="s">
        <v>1</v>
      </c>
      <c r="E3" s="43" t="s">
        <v>7</v>
      </c>
      <c r="F3" s="45" t="s">
        <v>8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48" t="s">
        <v>5</v>
      </c>
      <c r="S3" s="51" t="s">
        <v>2</v>
      </c>
    </row>
    <row r="4" spans="1:19" s="5" customFormat="1" ht="23.25" customHeight="1" thickBot="1">
      <c r="A4" s="39"/>
      <c r="B4" s="41"/>
      <c r="C4" s="41"/>
      <c r="D4" s="41"/>
      <c r="E4" s="44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49"/>
      <c r="S4" s="52"/>
    </row>
    <row r="5" spans="1:19" s="3" customFormat="1" ht="15">
      <c r="A5" s="53" t="s">
        <v>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6"/>
    </row>
    <row r="6" spans="1:19" s="3" customFormat="1">
      <c r="A6" s="7" t="s">
        <v>11</v>
      </c>
      <c r="B6" s="8" t="s">
        <v>12</v>
      </c>
      <c r="C6" s="8" t="s">
        <v>13</v>
      </c>
      <c r="D6" s="9" t="s">
        <v>14</v>
      </c>
      <c r="E6" s="9" t="s">
        <v>15</v>
      </c>
      <c r="F6" s="8" t="s">
        <v>16</v>
      </c>
      <c r="G6" s="8" t="s">
        <v>17</v>
      </c>
      <c r="H6" s="10" t="s">
        <v>18</v>
      </c>
      <c r="I6" s="10"/>
      <c r="J6" s="10"/>
      <c r="K6" s="10"/>
      <c r="L6" s="10"/>
      <c r="M6" s="10"/>
      <c r="N6" s="10"/>
      <c r="O6" s="10"/>
      <c r="P6" s="10"/>
      <c r="Q6" s="10"/>
      <c r="R6" s="7" t="str">
        <f>"50,5"</f>
        <v>50,5</v>
      </c>
      <c r="S6" s="9"/>
    </row>
    <row r="7" spans="1:19" s="3" customFormat="1">
      <c r="A7" s="4"/>
      <c r="D7" s="6"/>
      <c r="E7" s="6"/>
      <c r="R7" s="4"/>
      <c r="S7" s="6"/>
    </row>
    <row r="8" spans="1:19" ht="15">
      <c r="A8" s="50" t="s">
        <v>19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9">
      <c r="A9" s="7" t="s">
        <v>21</v>
      </c>
      <c r="B9" s="8" t="s">
        <v>22</v>
      </c>
      <c r="C9" s="8" t="s">
        <v>23</v>
      </c>
      <c r="D9" s="9" t="s">
        <v>14</v>
      </c>
      <c r="E9" s="9" t="s">
        <v>24</v>
      </c>
      <c r="F9" s="10" t="s">
        <v>25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7" t="str">
        <f>"0.00"</f>
        <v>0.00</v>
      </c>
      <c r="S9" s="9"/>
    </row>
    <row r="11" spans="1:19" ht="15">
      <c r="A11" s="50" t="s">
        <v>26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9">
      <c r="A12" s="13" t="s">
        <v>28</v>
      </c>
      <c r="B12" s="11" t="s">
        <v>29</v>
      </c>
      <c r="C12" s="11" t="s">
        <v>30</v>
      </c>
      <c r="D12" s="14" t="s">
        <v>14</v>
      </c>
      <c r="E12" s="14" t="s">
        <v>31</v>
      </c>
      <c r="F12" s="11" t="s">
        <v>32</v>
      </c>
      <c r="G12" s="11" t="s">
        <v>33</v>
      </c>
      <c r="H12" s="15" t="s">
        <v>34</v>
      </c>
      <c r="I12" s="15"/>
      <c r="J12" s="15"/>
      <c r="K12" s="15"/>
      <c r="L12" s="15"/>
      <c r="M12" s="15"/>
      <c r="N12" s="15"/>
      <c r="O12" s="15"/>
      <c r="P12" s="15"/>
      <c r="Q12" s="15"/>
      <c r="R12" s="13" t="str">
        <f>"73,0"</f>
        <v>73,0</v>
      </c>
      <c r="S12" s="14"/>
    </row>
    <row r="13" spans="1:19">
      <c r="A13" s="16" t="s">
        <v>36</v>
      </c>
      <c r="B13" s="12" t="s">
        <v>37</v>
      </c>
      <c r="C13" s="12" t="s">
        <v>38</v>
      </c>
      <c r="D13" s="17" t="s">
        <v>39</v>
      </c>
      <c r="E13" s="17" t="s">
        <v>40</v>
      </c>
      <c r="F13" s="12" t="s">
        <v>41</v>
      </c>
      <c r="G13" s="12" t="s">
        <v>16</v>
      </c>
      <c r="H13" s="12" t="s">
        <v>17</v>
      </c>
      <c r="I13" s="12" t="s">
        <v>18</v>
      </c>
      <c r="J13" s="18" t="s">
        <v>42</v>
      </c>
      <c r="K13" s="18"/>
      <c r="L13" s="18"/>
      <c r="M13" s="18"/>
      <c r="N13" s="18"/>
      <c r="O13" s="18"/>
      <c r="P13" s="18"/>
      <c r="Q13" s="18"/>
      <c r="R13" s="16" t="str">
        <f>"60,5"</f>
        <v>60,5</v>
      </c>
      <c r="S13" s="17"/>
    </row>
    <row r="15" spans="1:19" ht="15">
      <c r="A15" s="50" t="s">
        <v>43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9">
      <c r="A16" s="7" t="s">
        <v>45</v>
      </c>
      <c r="B16" s="8" t="s">
        <v>46</v>
      </c>
      <c r="C16" s="8" t="s">
        <v>47</v>
      </c>
      <c r="D16" s="9" t="s">
        <v>14</v>
      </c>
      <c r="E16" s="9" t="s">
        <v>40</v>
      </c>
      <c r="F16" s="8" t="s">
        <v>41</v>
      </c>
      <c r="G16" s="8" t="s">
        <v>16</v>
      </c>
      <c r="H16" s="8" t="s">
        <v>17</v>
      </c>
      <c r="I16" s="8" t="s">
        <v>18</v>
      </c>
      <c r="J16" s="10" t="s">
        <v>42</v>
      </c>
      <c r="K16" s="10"/>
      <c r="L16" s="10"/>
      <c r="M16" s="10"/>
      <c r="N16" s="10"/>
      <c r="O16" s="10"/>
      <c r="P16" s="10"/>
      <c r="Q16" s="10"/>
      <c r="R16" s="7" t="str">
        <f>"60,5"</f>
        <v>60,5</v>
      </c>
      <c r="S16" s="9"/>
    </row>
    <row r="18" spans="1:19" ht="15">
      <c r="A18" s="50" t="s">
        <v>48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9">
      <c r="A19" s="13" t="s">
        <v>50</v>
      </c>
      <c r="B19" s="11" t="s">
        <v>51</v>
      </c>
      <c r="C19" s="11" t="s">
        <v>52</v>
      </c>
      <c r="D19" s="14" t="s">
        <v>53</v>
      </c>
      <c r="E19" s="14" t="s">
        <v>54</v>
      </c>
      <c r="F19" s="11" t="s">
        <v>34</v>
      </c>
      <c r="G19" s="11" t="s">
        <v>55</v>
      </c>
      <c r="H19" s="11" t="s">
        <v>56</v>
      </c>
      <c r="I19" s="15" t="s">
        <v>57</v>
      </c>
      <c r="J19" s="15"/>
      <c r="K19" s="15"/>
      <c r="L19" s="15"/>
      <c r="M19" s="15"/>
      <c r="N19" s="15"/>
      <c r="O19" s="15"/>
      <c r="P19" s="15"/>
      <c r="Q19" s="15"/>
      <c r="R19" s="13" t="str">
        <f>"85,5"</f>
        <v>85,5</v>
      </c>
      <c r="S19" s="14"/>
    </row>
    <row r="20" spans="1:19">
      <c r="A20" s="16" t="s">
        <v>59</v>
      </c>
      <c r="B20" s="12" t="s">
        <v>60</v>
      </c>
      <c r="C20" s="12" t="s">
        <v>61</v>
      </c>
      <c r="D20" s="17" t="s">
        <v>14</v>
      </c>
      <c r="E20" s="17" t="s">
        <v>62</v>
      </c>
      <c r="F20" s="12" t="s">
        <v>18</v>
      </c>
      <c r="G20" s="18" t="s">
        <v>63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6" t="str">
        <f>"60,5"</f>
        <v>60,5</v>
      </c>
      <c r="S20" s="17"/>
    </row>
    <row r="22" spans="1:19" ht="15">
      <c r="A22" s="50" t="s">
        <v>64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9">
      <c r="A23" s="7" t="s">
        <v>66</v>
      </c>
      <c r="B23" s="8" t="s">
        <v>67</v>
      </c>
      <c r="C23" s="8" t="s">
        <v>68</v>
      </c>
      <c r="D23" s="9" t="s">
        <v>14</v>
      </c>
      <c r="E23" s="9" t="s">
        <v>69</v>
      </c>
      <c r="F23" s="8" t="s">
        <v>34</v>
      </c>
      <c r="G23" s="8" t="s">
        <v>55</v>
      </c>
      <c r="H23" s="8" t="s">
        <v>56</v>
      </c>
      <c r="I23" s="10" t="s">
        <v>57</v>
      </c>
      <c r="J23" s="10"/>
      <c r="K23" s="10"/>
      <c r="L23" s="10"/>
      <c r="M23" s="10"/>
      <c r="N23" s="10"/>
      <c r="O23" s="10"/>
      <c r="P23" s="10"/>
      <c r="Q23" s="10"/>
      <c r="R23" s="7" t="str">
        <f>"85,5"</f>
        <v>85,5</v>
      </c>
      <c r="S23" s="9"/>
    </row>
    <row r="25" spans="1:19" ht="15">
      <c r="D25" s="19" t="s">
        <v>70</v>
      </c>
    </row>
    <row r="26" spans="1:19" ht="15">
      <c r="D26" s="19" t="s">
        <v>71</v>
      </c>
    </row>
    <row r="27" spans="1:19" ht="15">
      <c r="D27" s="19" t="s">
        <v>72</v>
      </c>
    </row>
    <row r="28" spans="1:19">
      <c r="D28" s="6" t="s">
        <v>73</v>
      </c>
    </row>
    <row r="29" spans="1:19">
      <c r="D29" s="6" t="s">
        <v>74</v>
      </c>
    </row>
    <row r="30" spans="1:19">
      <c r="D30" s="6" t="s">
        <v>75</v>
      </c>
    </row>
    <row r="33" spans="1:4" ht="18">
      <c r="A33" s="20" t="s">
        <v>76</v>
      </c>
      <c r="B33" s="21"/>
    </row>
    <row r="34" spans="1:4" ht="15">
      <c r="A34" s="22" t="s">
        <v>77</v>
      </c>
      <c r="B34" s="23"/>
    </row>
    <row r="35" spans="1:4" ht="14.25">
      <c r="A35" s="25"/>
      <c r="B35" s="26" t="s">
        <v>78</v>
      </c>
    </row>
    <row r="36" spans="1:4" ht="15">
      <c r="A36" s="27" t="s">
        <v>0</v>
      </c>
      <c r="B36" s="27" t="s">
        <v>79</v>
      </c>
      <c r="C36" s="27" t="s">
        <v>80</v>
      </c>
      <c r="D36" s="27" t="s">
        <v>6</v>
      </c>
    </row>
    <row r="37" spans="1:4">
      <c r="A37" s="24" t="s">
        <v>49</v>
      </c>
      <c r="B37" s="3" t="s">
        <v>78</v>
      </c>
      <c r="C37" s="3" t="s">
        <v>81</v>
      </c>
      <c r="D37" s="4" t="s">
        <v>82</v>
      </c>
    </row>
    <row r="38" spans="1:4">
      <c r="A38" s="24" t="s">
        <v>65</v>
      </c>
      <c r="B38" s="3" t="s">
        <v>78</v>
      </c>
      <c r="C38" s="3" t="s">
        <v>83</v>
      </c>
      <c r="D38" s="4" t="s">
        <v>84</v>
      </c>
    </row>
    <row r="39" spans="1:4">
      <c r="A39" s="24" t="s">
        <v>44</v>
      </c>
      <c r="B39" s="3" t="s">
        <v>78</v>
      </c>
      <c r="C39" s="3" t="s">
        <v>85</v>
      </c>
      <c r="D39" s="4" t="s">
        <v>86</v>
      </c>
    </row>
    <row r="40" spans="1:4">
      <c r="A40" s="24" t="s">
        <v>10</v>
      </c>
      <c r="B40" s="3" t="s">
        <v>78</v>
      </c>
      <c r="C40" s="3" t="s">
        <v>87</v>
      </c>
      <c r="D40" s="4" t="s">
        <v>88</v>
      </c>
    </row>
    <row r="42" spans="1:4" ht="14.25">
      <c r="A42" s="25"/>
      <c r="B42" s="26" t="s">
        <v>89</v>
      </c>
    </row>
    <row r="43" spans="1:4" ht="15">
      <c r="A43" s="27" t="s">
        <v>0</v>
      </c>
      <c r="B43" s="27" t="s">
        <v>79</v>
      </c>
      <c r="C43" s="27" t="s">
        <v>80</v>
      </c>
      <c r="D43" s="27" t="s">
        <v>6</v>
      </c>
    </row>
    <row r="44" spans="1:4">
      <c r="A44" s="24" t="s">
        <v>58</v>
      </c>
      <c r="B44" s="3" t="s">
        <v>90</v>
      </c>
      <c r="C44" s="3" t="s">
        <v>81</v>
      </c>
      <c r="D44" s="4" t="s">
        <v>91</v>
      </c>
    </row>
    <row r="45" spans="1:4">
      <c r="A45" s="24" t="s">
        <v>27</v>
      </c>
      <c r="B45" s="3" t="s">
        <v>90</v>
      </c>
      <c r="C45" s="3" t="s">
        <v>92</v>
      </c>
      <c r="D45" s="4" t="s">
        <v>93</v>
      </c>
    </row>
    <row r="46" spans="1:4">
      <c r="A46" s="24" t="s">
        <v>35</v>
      </c>
      <c r="B46" s="3" t="s">
        <v>90</v>
      </c>
      <c r="C46" s="3" t="s">
        <v>92</v>
      </c>
      <c r="D46" s="4" t="s">
        <v>94</v>
      </c>
    </row>
  </sheetData>
  <mergeCells count="15">
    <mergeCell ref="A22:R22"/>
    <mergeCell ref="A5:R5"/>
    <mergeCell ref="A8:R8"/>
    <mergeCell ref="A11:R11"/>
    <mergeCell ref="A15:R15"/>
    <mergeCell ref="A18:R18"/>
    <mergeCell ref="F3:Q3"/>
    <mergeCell ref="A1:S2"/>
    <mergeCell ref="A3:A4"/>
    <mergeCell ref="B3:B4"/>
    <mergeCell ref="C3:C4"/>
    <mergeCell ref="S3:S4"/>
    <mergeCell ref="E3:E4"/>
    <mergeCell ref="D3:D4"/>
    <mergeCell ref="R3:R4"/>
  </mergeCells>
  <phoneticPr fontId="0" type="noConversion"/>
  <pageMargins left="0.19685039370078741" right="0.47244094488188981" top="0.43307086614173229" bottom="0.47244094488188981" header="0.51181102362204722" footer="0.51181102362204722"/>
  <pageSetup scale="65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«Excalibur»</vt:lpstr>
      <vt:lpstr>«Rus brick»</vt:lpstr>
      <vt:lpstr>«Rus HUB»</vt:lpstr>
      <vt:lpstr>«Rus Axle»</vt:lpstr>
      <vt:lpstr>«Russian Roullette»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Franz</cp:lastModifiedBy>
  <cp:lastPrinted>2008-02-22T21:19:54Z</cp:lastPrinted>
  <dcterms:created xsi:type="dcterms:W3CDTF">2002-06-16T13:36:44Z</dcterms:created>
  <dcterms:modified xsi:type="dcterms:W3CDTF">2019-12-19T15:45:45Z</dcterms:modified>
</cp:coreProperties>
</file>